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468" windowWidth="11616" windowHeight="9396"/>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<sst xmlns="http://schemas.openxmlformats.org/spreadsheetml/2006/main" count="218" uniqueCount="108">
  <si>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</si>
  <si>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</si>
  <si>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</si>
  <si>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</si>
  <si>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</si>
  <si>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</si>
  <si>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</si>
  <si>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</si>
  <si>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</si>
  <si>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</si>
  <si>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</si>
  <si>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</si>
  <si>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</si>
  <si>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</si>
  <si>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</si>
  <si>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</si>
  <si>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</si>
  <si>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</si>
  <si>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</si>
  <si>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</si>
  <si>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</si>
  <si>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</si>
  <si>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</si>
  <si>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</si>
  <si>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</si>
  <si>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</si>
  <si>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</si>
  <si>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</si>
  <si>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</si>
  <si>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</si>
  <si>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</si>
  <si>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</si>
  <si>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</si>
  <si>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</si>
  <si>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</si>
  <si>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</si>
  <si>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</si>
  <si>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</si>
  <si>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</si>
  <si>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</si>
  <si>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</si>
  <si>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</si>
  <si>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</si>
  <si>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</si>
  <si>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</si>
  <si>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</si>
  <si>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</si>
  <si>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</si>
  <si>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</si>
  <si>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</si>
  <si>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</si>
  <si>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</si>
  <si>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</si>
  <si>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</si>
  <si>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</si>
  <si>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</si>
  <si>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</si>
  <si>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</si>
  <si>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</si>
  <si>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</si>
  <si>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</si>
  <si>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</si>
  <si>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</si>
  <si>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</si>
  <si>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</si>
  <si>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</si>
  <si>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</si>
  <si>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</si>
  <si>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</si>
  <si>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</si>
  <si>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</si>
  <si>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</si>
  <si>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</si>
  <si>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</si>
  <si>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</si>
  <si>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</si>
  <si>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</si>
  <si>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</si>
  <si>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</si>
  <si>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</si>
  <si>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</si>
  <si>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</si>
  <si>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</si>
  <si>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</si>
  <si>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</si>
  <si>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</si>
  <si>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</si>
  <si>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</si>
  <si>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</si>
  <si>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</si>
  <si>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</si>
  <si>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</si>
  <si>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</si>
  <si>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</si>
  <si>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</si>
  <si>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</si>
  <si>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</si>
  <si>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</si>
  <si>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</si>
  <si>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</si>
  <si>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</si>
  <si>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</si>
  <si>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</si>
  <si>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</si>
  <si>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</si>
  <si>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利用者減が継続し続ける見込みの中で、安定した経営を目指すために、自主財源の収益確保を図るとともに、基準外繰入金に頼らないサービス体系へと移行するため、徹底した合理化と適切な利用者負担見直し等を計っていくことが肝要である。</t>
    <rPh sb="1" eb="3">
      <t>リヨウ</t>
    </rPh>
    <rPh sb="9" eb="10">
      <t>ツヅ</t>
    </rPh>
    <rPh sb="12" eb="14">
      <t>ミコ</t>
    </rPh>
    <rPh sb="16" eb="17">
      <t>ナカ</t>
    </rPh>
    <rPh sb="19" eb="21">
      <t>アンテイ</t>
    </rPh>
    <rPh sb="23" eb="25">
      <t>ケイエイ</t>
    </rPh>
    <rPh sb="26" eb="28">
      <t>メザ</t>
    </rPh>
    <rPh sb="84" eb="86">
      <t>テキセツ</t>
    </rPh>
    <rPh sb="87" eb="90">
      <t>リヨウシャ</t>
    </rPh>
    <rPh sb="90" eb="92">
      <t>フタン</t>
    </rPh>
    <rPh sb="92" eb="94">
      <t>ミナオ</t>
    </rPh>
    <rPh sb="95" eb="96">
      <t>トウ</t>
    </rPh>
    <rPh sb="97" eb="98">
      <t>ハカ</t>
    </rPh>
    <rPh sb="105" eb="107">
      <t>カンヨウ</t>
    </rPh>
    <phoneticPr fontId="4"/>
  </si>
  <si>
    <t xml:space="preserve"> 耐用年数を超えた管路を多く有しており、老朽化への対応は課題となっている。高い管路更新率が示しているとおり、近年、集中的な管路更新により有収率の改善が見られるが、より安定した施設運転の為に継続して老朽化対策を講じる必要から、計画的な更新事業の実施が求められる。</t>
    <rPh sb="41" eb="43">
      <t>コウシン</t>
    </rPh>
    <phoneticPr fontId="4"/>
  </si>
  <si>
    <r>
      <t xml:space="preserve"> </t>
    </r>
    <r>
      <rPr>
        <sz val="11"/>
        <rFont val="ＭＳ ゴシック"/>
        <family val="3"/>
        <charset val="128"/>
      </rPr>
      <t>①収益的収支比率は、全国平均を上回っているものの、利用者の減少や景気動向により設備投資の料金転嫁が成されていないこともあって、必要な施設等更新投資に取り組みにくくなっており、引き続き厳しい経営状況が見込まれる。
　④企業債残高対給水収益比率は全国平均を下回っているものの、老朽した施設の改修を実施しているため上昇傾向にあり、今後は給水単価も上昇していくと見込まれる。　
　⑤料金回収率は全国平均を上回っているものの、十分とはいえないので、今後は供給単価と利用料金の適正化を計っていく必要がある。　
　⑥給水原価及び⑦</t>
    </r>
    <r>
      <rPr>
        <sz val="11"/>
        <color theme="1"/>
        <rFont val="ＭＳ ゴシック"/>
        <family val="3"/>
        <charset val="128"/>
      </rPr>
      <t xml:space="preserve">施設利用率は平均値より優位な数値となっており、現時点においては比較的経営の効率性が保たれている。ただし、施設利用率は徐々に低下しており、これは給水人口減に伴うものであり、今後もこの傾向で推移するものと考えられる。
　⑧有収率は管路更新による改善が見られた。今後も計画的に施設改修を実施して有収率の向上を目指したい。
</t>
    </r>
    <rPh sb="11" eb="13">
      <t>ゼンコク</t>
    </rPh>
    <rPh sb="13" eb="15">
      <t>ヘイキン</t>
    </rPh>
    <rPh sb="16" eb="18">
      <t>ウワマワ</t>
    </rPh>
    <rPh sb="26" eb="29">
      <t>リヨウシャ</t>
    </rPh>
    <rPh sb="30" eb="32">
      <t>ゲンショウ</t>
    </rPh>
    <rPh sb="33" eb="35">
      <t>ケイキ</t>
    </rPh>
    <rPh sb="35" eb="37">
      <t>ドウコウ</t>
    </rPh>
    <rPh sb="109" eb="112">
      <t>キギョウサイ</t>
    </rPh>
    <rPh sb="112" eb="114">
      <t>ザンダカ</t>
    </rPh>
    <rPh sb="114" eb="115">
      <t>タイ</t>
    </rPh>
    <rPh sb="115" eb="117">
      <t>キュウスイ</t>
    </rPh>
    <rPh sb="117" eb="119">
      <t>シュウエキ</t>
    </rPh>
    <rPh sb="119" eb="121">
      <t>ヒリツ</t>
    </rPh>
    <rPh sb="127" eb="128">
      <t>シタ</t>
    </rPh>
    <rPh sb="137" eb="139">
      <t>ロウキュウ</t>
    </rPh>
    <rPh sb="141" eb="143">
      <t>シセツ</t>
    </rPh>
    <rPh sb="144" eb="146">
      <t>カイシュウ</t>
    </rPh>
    <rPh sb="147" eb="149">
      <t>ジッシ</t>
    </rPh>
    <rPh sb="155" eb="157">
      <t>ジョウショウ</t>
    </rPh>
    <rPh sb="157" eb="159">
      <t>ケイコウ</t>
    </rPh>
    <rPh sb="163" eb="165">
      <t>コンゴ</t>
    </rPh>
    <rPh sb="166" eb="168">
      <t>キュウスイ</t>
    </rPh>
    <rPh sb="168" eb="170">
      <t>タンカ</t>
    </rPh>
    <rPh sb="171" eb="173">
      <t>ジョウショウ</t>
    </rPh>
    <rPh sb="178" eb="180">
      <t>ミコ</t>
    </rPh>
    <rPh sb="188" eb="190">
      <t>リョウキン</t>
    </rPh>
    <rPh sb="190" eb="193">
      <t>カイシュウリツ</t>
    </rPh>
    <rPh sb="194" eb="196">
      <t>ゼンコク</t>
    </rPh>
    <rPh sb="196" eb="198">
      <t>ヘイキン</t>
    </rPh>
    <rPh sb="199" eb="201">
      <t>ウワマワ</t>
    </rPh>
    <rPh sb="209" eb="211">
      <t>ジュウブン</t>
    </rPh>
    <rPh sb="220" eb="222">
      <t>コンゴ</t>
    </rPh>
    <rPh sb="223" eb="225">
      <t>キョウキュウ</t>
    </rPh>
    <rPh sb="225" eb="227">
      <t>タンカ</t>
    </rPh>
    <rPh sb="228" eb="231">
      <t>リヨウリョウ</t>
    </rPh>
    <rPh sb="231" eb="232">
      <t>キン</t>
    </rPh>
    <rPh sb="233" eb="236">
      <t>テキセイカ</t>
    </rPh>
    <rPh sb="237" eb="238">
      <t>ハカ</t>
    </rPh>
    <rPh sb="242" eb="244">
      <t>ヒツヨウ</t>
    </rPh>
    <rPh sb="368" eb="370">
      <t>ユウシュウ</t>
    </rPh>
    <rPh sb="370" eb="371">
      <t>リツ</t>
    </rPh>
    <rPh sb="382" eb="383">
      <t>ミ</t>
    </rPh>
    <rPh sb="387" eb="389">
      <t>コンゴ</t>
    </rPh>
    <rPh sb="390" eb="393">
      <t>ケイカクテキ</t>
    </rPh>
    <rPh sb="394" eb="396">
      <t>シセツ</t>
    </rPh>
    <rPh sb="396" eb="398">
      <t>カイシュウ</t>
    </rPh>
    <rPh sb="399" eb="401">
      <t>ジッシ</t>
    </rPh>
    <rPh sb="403" eb="406">
      <t>ユウシュウリツ</t>
    </rPh>
    <rPh sb="407" eb="409">
      <t>コウジョウ</t>
    </rPh>
    <rPh sb="410" eb="41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</si>
</sst>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0.48</c:v>
                </c:pt>
                <c:pt idx="2">
                  <c:v>0.04</c:v>
                </c:pt>
                <c:pt idx="3">
                  <c:v>2.72</c:v>
                </c:pt>
                <c:pt idx="4">
                  <c:v>0.5</c:v>
                </c:pt>
              </c:numCache>
            </c:numRef>
          </c:val>
        </c:ser>
        <c:dLbls>
          <c:showLegendKey val="0"/>
          <c:showVal val="0"/>
          <c:showCatName val="0"/>
          <c:showSerName val="0"/>
          <c:showPercent val="0"/>
          <c:showBubbleSize val="0"/>
        </c:dLbls>
        <c:gapWidth val="150"/>
        <c:axId val="144022912"/>
        <c:axId val="1440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4022912"/>
        <c:axId val="144021760"/>
      </c:lineChart>
      <c:dateAx>
        <c:axId val="144022912"/>
        <c:scaling>
          <c:orientation val="minMax"/>
        </c:scaling>
        <c:delete val="1"/>
        <c:axPos val="b"/>
        <c:numFmt formatCode="ge" sourceLinked="1"/>
        <c:majorTickMark val="none"/>
        <c:minorTickMark val="none"/>
        <c:tickLblPos val="none"/>
        <c:crossAx val="144021760"/>
        <c:crosses val="autoZero"/>
        <c:auto val="1"/>
        <c:lblOffset val="100"/>
        <c:baseTimeUnit val="years"/>
      </c:dateAx>
      <c:valAx>
        <c:axId val="144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100.23</c:v>
                </c:pt>
                <c:pt idx="1">
                  <c:v>103.55</c:v>
                </c:pt>
                <c:pt idx="2">
                  <c:v>101.39</c:v>
                </c:pt>
                <c:pt idx="3">
                  <c:v>94.29</c:v>
                </c:pt>
                <c:pt idx="4">
                  <c:v>87.49</c:v>
                </c:pt>
              </c:numCache>
            </c:numRef>
          </c:val>
        </c:ser>
        <c:dLbls>
          <c:showLegendKey val="0"/>
          <c:showVal val="0"/>
          <c:showCatName val="0"/>
          <c:showSerName val="0"/>
          <c:showPercent val="0"/>
          <c:showBubbleSize val="0"/>
        </c:dLbls>
        <c:gapWidth val="150"/>
        <c:axId val="42084992"/>
        <c:axId val="420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42084992"/>
        <c:axId val="42095360"/>
      </c:lineChart>
      <c:dateAx>
        <c:axId val="42084992"/>
        <c:scaling>
          <c:orientation val="minMax"/>
        </c:scaling>
        <c:delete val="1"/>
        <c:axPos val="b"/>
        <c:numFmt formatCode="ge" sourceLinked="1"/>
        <c:majorTickMark val="none"/>
        <c:minorTickMark val="none"/>
        <c:tickLblPos val="none"/>
        <c:crossAx val="42095360"/>
        <c:crosses val="autoZero"/>
        <c:auto val="1"/>
        <c:lblOffset val="100"/>
        <c:baseTimeUnit val="years"/>
      </c:dateAx>
      <c:valAx>
        <c:axId val="420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76.099999999999994</c:v>
                </c:pt>
                <c:pt idx="1">
                  <c:v>75.540000000000006</c:v>
                </c:pt>
                <c:pt idx="2">
                  <c:v>76.83</c:v>
                </c:pt>
                <c:pt idx="3">
                  <c:v>76.84</c:v>
                </c:pt>
                <c:pt idx="4">
                  <c:v>81.3</c:v>
                </c:pt>
              </c:numCache>
            </c:numRef>
          </c:val>
        </c:ser>
        <c:dLbls>
          <c:showLegendKey val="0"/>
          <c:showVal val="0"/>
          <c:showCatName val="0"/>
          <c:showSerName val="0"/>
          <c:showPercent val="0"/>
          <c:showBubbleSize val="0"/>
        </c:dLbls>
        <c:gapWidth val="150"/>
        <c:axId val="42113280"/>
        <c:axId val="42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42113280"/>
        <c:axId val="42123648"/>
      </c:lineChart>
      <c:dateAx>
        <c:axId val="42113280"/>
        <c:scaling>
          <c:orientation val="minMax"/>
        </c:scaling>
        <c:delete val="1"/>
        <c:axPos val="b"/>
        <c:numFmt formatCode="ge" sourceLinked="1"/>
        <c:majorTickMark val="none"/>
        <c:minorTickMark val="none"/>
        <c:tickLblPos val="none"/>
        <c:crossAx val="42123648"/>
        <c:crosses val="autoZero"/>
        <c:auto val="1"/>
        <c:lblOffset val="100"/>
        <c:baseTimeUnit val="years"/>
      </c:dateAx>
      <c:valAx>
        <c:axId val="42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95.09</c:v>
                </c:pt>
                <c:pt idx="1">
                  <c:v>88.89</c:v>
                </c:pt>
                <c:pt idx="2">
                  <c:v>80.75</c:v>
                </c:pt>
                <c:pt idx="3">
                  <c:v>79.319999999999993</c:v>
                </c:pt>
                <c:pt idx="4">
                  <c:v>84.47</c:v>
                </c:pt>
              </c:numCache>
            </c:numRef>
          </c:val>
        </c:ser>
        <c:dLbls>
          <c:showLegendKey val="0"/>
          <c:showVal val="0"/>
          <c:showCatName val="0"/>
          <c:showSerName val="0"/>
          <c:showPercent val="0"/>
          <c:showBubbleSize val="0"/>
        </c:dLbls>
        <c:gapWidth val="150"/>
        <c:axId val="41818368"/>
        <c:axId val="41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41818368"/>
        <c:axId val="41824640"/>
      </c:lineChart>
      <c:dateAx>
        <c:axId val="41818368"/>
        <c:scaling>
          <c:orientation val="minMax"/>
        </c:scaling>
        <c:delete val="1"/>
        <c:axPos val="b"/>
        <c:numFmt formatCode="ge" sourceLinked="1"/>
        <c:majorTickMark val="none"/>
        <c:minorTickMark val="none"/>
        <c:tickLblPos val="none"/>
        <c:crossAx val="41824640"/>
        <c:crosses val="autoZero"/>
        <c:auto val="1"/>
        <c:lblOffset val="100"/>
        <c:baseTimeUnit val="years"/>
      </c:dateAx>
      <c:valAx>
        <c:axId val="41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46656"/>
        <c:axId val="41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46656"/>
        <c:axId val="41873408"/>
      </c:lineChart>
      <c:dateAx>
        <c:axId val="41846656"/>
        <c:scaling>
          <c:orientation val="minMax"/>
        </c:scaling>
        <c:delete val="1"/>
        <c:axPos val="b"/>
        <c:numFmt formatCode="ge" sourceLinked="1"/>
        <c:majorTickMark val="none"/>
        <c:minorTickMark val="none"/>
        <c:tickLblPos val="none"/>
        <c:crossAx val="41873408"/>
        <c:crosses val="autoZero"/>
        <c:auto val="1"/>
        <c:lblOffset val="100"/>
        <c:baseTimeUnit val="years"/>
      </c:dateAx>
      <c:valAx>
        <c:axId val="41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91328"/>
        <c:axId val="418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91328"/>
        <c:axId val="41893248"/>
      </c:lineChart>
      <c:dateAx>
        <c:axId val="41891328"/>
        <c:scaling>
          <c:orientation val="minMax"/>
        </c:scaling>
        <c:delete val="1"/>
        <c:axPos val="b"/>
        <c:numFmt formatCode="ge" sourceLinked="1"/>
        <c:majorTickMark val="none"/>
        <c:minorTickMark val="none"/>
        <c:tickLblPos val="none"/>
        <c:crossAx val="41893248"/>
        <c:crosses val="autoZero"/>
        <c:auto val="1"/>
        <c:lblOffset val="100"/>
        <c:baseTimeUnit val="years"/>
      </c:dateAx>
      <c:valAx>
        <c:axId val="418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44576"/>
        <c:axId val="41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44576"/>
        <c:axId val="41946496"/>
      </c:lineChart>
      <c:dateAx>
        <c:axId val="41944576"/>
        <c:scaling>
          <c:orientation val="minMax"/>
        </c:scaling>
        <c:delete val="1"/>
        <c:axPos val="b"/>
        <c:numFmt formatCode="ge" sourceLinked="1"/>
        <c:majorTickMark val="none"/>
        <c:minorTickMark val="none"/>
        <c:tickLblPos val="none"/>
        <c:crossAx val="41946496"/>
        <c:crosses val="autoZero"/>
        <c:auto val="1"/>
        <c:lblOffset val="100"/>
        <c:baseTimeUnit val="years"/>
      </c:dateAx>
      <c:valAx>
        <c:axId val="41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80672"/>
        <c:axId val="41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80672"/>
        <c:axId val="41982592"/>
      </c:lineChart>
      <c:dateAx>
        <c:axId val="41980672"/>
        <c:scaling>
          <c:orientation val="minMax"/>
        </c:scaling>
        <c:delete val="1"/>
        <c:axPos val="b"/>
        <c:numFmt formatCode="ge" sourceLinked="1"/>
        <c:majorTickMark val="none"/>
        <c:minorTickMark val="none"/>
        <c:tickLblPos val="none"/>
        <c:crossAx val="41982592"/>
        <c:crosses val="autoZero"/>
        <c:auto val="1"/>
        <c:lblOffset val="100"/>
        <c:baseTimeUnit val="years"/>
      </c:dateAx>
      <c:valAx>
        <c:axId val="41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353.7</c:v>
                </c:pt>
                <c:pt idx="1">
                  <c:v>431.49</c:v>
                </c:pt>
                <c:pt idx="2">
                  <c:v>514.79</c:v>
                </c:pt>
                <c:pt idx="3">
                  <c:v>576.87</c:v>
                </c:pt>
                <c:pt idx="4">
                  <c:v>738.93</c:v>
                </c:pt>
              </c:numCache>
            </c:numRef>
          </c:val>
        </c:ser>
        <c:dLbls>
          <c:showLegendKey val="0"/>
          <c:showVal val="0"/>
          <c:showCatName val="0"/>
          <c:showSerName val="0"/>
          <c:showPercent val="0"/>
          <c:showBubbleSize val="0"/>
        </c:dLbls>
        <c:gapWidth val="150"/>
        <c:axId val="42000768"/>
        <c:axId val="420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42000768"/>
        <c:axId val="42002688"/>
      </c:lineChart>
      <c:dateAx>
        <c:axId val="42000768"/>
        <c:scaling>
          <c:orientation val="minMax"/>
        </c:scaling>
        <c:delete val="1"/>
        <c:axPos val="b"/>
        <c:numFmt formatCode="ge" sourceLinked="1"/>
        <c:majorTickMark val="none"/>
        <c:minorTickMark val="none"/>
        <c:tickLblPos val="none"/>
        <c:crossAx val="42002688"/>
        <c:crosses val="autoZero"/>
        <c:auto val="1"/>
        <c:lblOffset val="100"/>
        <c:baseTimeUnit val="years"/>
      </c:dateAx>
      <c:valAx>
        <c:axId val="42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82.66</c:v>
                </c:pt>
                <c:pt idx="1">
                  <c:v>79.88</c:v>
                </c:pt>
                <c:pt idx="2">
                  <c:v>74.34</c:v>
                </c:pt>
                <c:pt idx="3">
                  <c:v>71.25</c:v>
                </c:pt>
                <c:pt idx="4">
                  <c:v>71.98</c:v>
                </c:pt>
              </c:numCache>
            </c:numRef>
          </c:val>
        </c:ser>
        <c:dLbls>
          <c:showLegendKey val="0"/>
          <c:showVal val="0"/>
          <c:showCatName val="0"/>
          <c:showSerName val="0"/>
          <c:showPercent val="0"/>
          <c:showBubbleSize val="0"/>
        </c:dLbls>
        <c:gapWidth val="150"/>
        <c:axId val="42037248"/>
        <c:axId val="420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42037248"/>
        <c:axId val="42039168"/>
      </c:lineChart>
      <c:dateAx>
        <c:axId val="42037248"/>
        <c:scaling>
          <c:orientation val="minMax"/>
        </c:scaling>
        <c:delete val="1"/>
        <c:axPos val="b"/>
        <c:numFmt formatCode="ge" sourceLinked="1"/>
        <c:majorTickMark val="none"/>
        <c:minorTickMark val="none"/>
        <c:tickLblPos val="none"/>
        <c:crossAx val="42039168"/>
        <c:crosses val="autoZero"/>
        <c:auto val="1"/>
        <c:lblOffset val="100"/>
        <c:baseTimeUnit val="years"/>
      </c:dateAx>
      <c:valAx>
        <c:axId val="420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145.19999999999999</c:v>
                </c:pt>
                <c:pt idx="1">
                  <c:v>145.49</c:v>
                </c:pt>
                <c:pt idx="2">
                  <c:v>143.11000000000001</c:v>
                </c:pt>
                <c:pt idx="3">
                  <c:v>174.15</c:v>
                </c:pt>
                <c:pt idx="4">
                  <c:v>172.57</c:v>
                </c:pt>
              </c:numCache>
            </c:numRef>
          </c:val>
        </c:ser>
        <c:dLbls>
          <c:showLegendKey val="0"/>
          <c:showVal val="0"/>
          <c:showCatName val="0"/>
          <c:showSerName val="0"/>
          <c:showPercent val="0"/>
          <c:showBubbleSize val="0"/>
        </c:dLbls>
        <c:gapWidth val="150"/>
        <c:axId val="42056704"/>
        <c:axId val="420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42056704"/>
        <c:axId val="42062976"/>
      </c:lineChart>
      <c:dateAx>
        <c:axId val="42056704"/>
        <c:scaling>
          <c:orientation val="minMax"/>
        </c:scaling>
        <c:delete val="1"/>
        <c:axPos val="b"/>
        <c:numFmt formatCode="ge" sourceLinked="1"/>
        <c:majorTickMark val="none"/>
        <c:minorTickMark val="none"/>
        <c:tickLblPos val="none"/>
        <c:crossAx val="42062976"/>
        <c:crosses val="autoZero"/>
        <c:auto val="1"/>
        <c:lblOffset val="100"/>
        <c:baseTimeUnit val="years"/>
      </c:dateAx>
      <c:valAx>
        <c:axId val="420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美郷町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5960</v>
      </c>
      <c r="AJ8" s="74"/>
      <c r="AK8" s="74"/>
      <c r="AL8" s="74"/>
      <c r="AM8" s="74"/>
      <c r="AN8" s="74"/>
      <c r="AO8" s="74"/>
      <c r="AP8" s="75"/>
      <c r="AQ8" s="56">
        <f>データ!R6</f>
        <v>448.84</v>
      </c>
      <c r="AR8" s="56"/>
      <c r="AS8" s="56"/>
      <c r="AT8" s="56"/>
      <c r="AU8" s="56"/>
      <c r="AV8" s="56"/>
      <c r="AW8" s="56"/>
      <c r="AX8" s="56"/>
      <c r="AY8" s="56">
        <f>データ!S6</f>
        <v>13.28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2">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2">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86.76</v>
      </c>
      <c r="S10" s="56"/>
      <c r="T10" s="56"/>
      <c r="U10" s="56"/>
      <c r="V10" s="56"/>
      <c r="W10" s="56"/>
      <c r="X10" s="56"/>
      <c r="Y10" s="56"/>
      <c r="Z10" s="64">
        <f>データ!P6</f>
        <v>2349</v>
      </c>
      <c r="AA10" s="64"/>
      <c r="AB10" s="64"/>
      <c r="AC10" s="64"/>
      <c r="AD10" s="64"/>
      <c r="AE10" s="64"/>
      <c r="AF10" s="64"/>
      <c r="AG10" s="64"/>
      <c r="AH10" s="2"/>
      <c r="AI10" s="64">
        <f>データ!T6</f>
        <v>5103</v>
      </c>
      <c r="AJ10" s="64"/>
      <c r="AK10" s="64"/>
      <c r="AL10" s="64"/>
      <c r="AM10" s="64"/>
      <c r="AN10" s="64"/>
      <c r="AO10" s="64"/>
      <c r="AP10" s="64"/>
      <c r="AQ10" s="56">
        <f>データ!U6</f>
        <v>21.75</v>
      </c>
      <c r="AR10" s="56"/>
      <c r="AS10" s="56"/>
      <c r="AT10" s="56"/>
      <c r="AU10" s="56"/>
      <c r="AV10" s="56"/>
      <c r="AW10" s="56"/>
      <c r="AX10" s="56"/>
      <c r="AY10" s="56">
        <f>データ!V6</f>
        <v>234.62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2">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2">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2">
      <c r="A6" s="26" t="s">
        <v>92</v>
      </c>
      <c r="B6" s="31">
        <f>B7</f>
        <v>2015</v>
      </c>
      <c r="C6" s="31">
        <f t="shared" ref="C6:V6" si="3">C7</f>
        <v>454311</v>
      </c>
      <c r="D6" s="31">
        <f t="shared" si="3"/>
        <v>47</v>
      </c>
      <c r="E6" s="31">
        <f t="shared" si="3"/>
        <v>1</v>
      </c>
      <c r="F6" s="31">
        <f t="shared" si="3"/>
        <v>0</v>
      </c>
      <c r="G6" s="31">
        <f t="shared" si="3"/>
        <v>0</v>
      </c>
      <c r="H6" s="31" t="str">
        <f t="shared" si="3"/>
        <v>宮崎県　美郷町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86.76</v>
      </c>
      <c r="P6" s="32">
        <f t="shared" si="3"/>
        <v>2349</v>
      </c>
      <c r="Q6" s="32">
        <f t="shared" si="3"/>
        <v>5960</v>
      </c>
      <c r="R6" s="32">
        <f t="shared" si="3"/>
        <v>448.84</v>
      </c>
      <c r="S6" s="32">
        <f t="shared" si="3"/>
        <v>13.28</v>
      </c>
      <c r="T6" s="32">
        <f t="shared" si="3"/>
        <v>5103</v>
      </c>
      <c r="U6" s="32">
        <f t="shared" si="3"/>
        <v>21.75</v>
      </c>
      <c r="V6" s="32">
        <f t="shared" si="3"/>
        <v>234.62</v>
      </c>
      <c r="W6" s="33">
        <f>IF(W7="",NA(),W7)</f>
        <v>95.09</v>
      </c>
      <c r="X6" s="33">
        <f t="shared" ref="X6:AF6" si="4">IF(X7="",NA(),X7)</f>
        <v>88.89</v>
      </c>
      <c r="Y6" s="33">
        <f t="shared" si="4"/>
        <v>80.75</v>
      </c>
      <c r="Z6" s="33">
        <f t="shared" si="4"/>
        <v>79.319999999999993</v>
      </c>
      <c r="AA6" s="33">
        <f t="shared" si="4"/>
        <v>84.47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353.7</v>
      </c>
      <c r="BE6" s="33">
        <f t="shared" ref="BE6:BM6" si="7">IF(BE7="",NA(),BE7)</f>
        <v>431.49</v>
      </c>
      <c r="BF6" s="33">
        <f t="shared" si="7"/>
        <v>514.79</v>
      </c>
      <c r="BG6" s="33">
        <f t="shared" si="7"/>
        <v>576.87</v>
      </c>
      <c r="BH6" s="33">
        <f t="shared" si="7"/>
        <v>738.93</v>
      </c>
      <c r="BI6" s="33">
        <f t="shared" si="7"/>
        <v>1168.8</v>
      </c>
      <c r="BJ6" s="33">
        <f t="shared" si="7"/>
        <v>1158.82</v>
      </c>
      <c r="BK6" s="33">
        <f t="shared" si="7"/>
        <v>1167.7</v>
      </c>
      <c r="BL6" s="33">
        <f t="shared" si="7"/>
        <v>1228.58</v>
      </c>
      <c r="BM6" s="33">
        <f t="shared" si="7"/>
        <v>1280.18</v>
      </c>
      <c r="BN6" s="32" t="str">
        <f>IF(BN7="","",IF(BN7="-","【-】","【"&amp;SUBSTITUTE(TEXT(BN7,"#,##0.00"),"-","△")&amp;"】"))</f>
        <v>【1,242.90】</v>
      </c>
      <c r="BO6" s="33">
        <f>IF(BO7="",NA(),BO7)</f>
        <v>82.66</v>
      </c>
      <c r="BP6" s="33">
        <f t="shared" ref="BP6:BX6" si="8">IF(BP7="",NA(),BP7)</f>
        <v>79.88</v>
      </c>
      <c r="BQ6" s="33">
        <f t="shared" si="8"/>
        <v>74.34</v>
      </c>
      <c r="BR6" s="33">
        <f t="shared" si="8"/>
        <v>71.25</v>
      </c>
      <c r="BS6" s="33">
        <f t="shared" si="8"/>
        <v>71.98</v>
      </c>
      <c r="BT6" s="33">
        <f t="shared" si="8"/>
        <v>56.44</v>
      </c>
      <c r="BU6" s="33">
        <f t="shared" si="8"/>
        <v>55.6</v>
      </c>
      <c r="BV6" s="33">
        <f t="shared" si="8"/>
        <v>54.43</v>
      </c>
      <c r="BW6" s="33">
        <f t="shared" si="8"/>
        <v>53.81</v>
      </c>
      <c r="BX6" s="33">
        <f t="shared" si="8"/>
        <v>53.62</v>
      </c>
      <c r="BY6" s="32" t="str">
        <f>IF(BY7="","",IF(BY7="-","【-】","【"&amp;SUBSTITUTE(TEXT(BY7,"#,##0.00"),"-","△")&amp;"】"))</f>
        <v>【33.35】</v>
      </c>
      <c r="BZ6" s="33">
        <f>IF(BZ7="",NA(),BZ7)</f>
        <v>145.19999999999999</v>
      </c>
      <c r="CA6" s="33">
        <f t="shared" ref="CA6:CI6" si="9">IF(CA7="",NA(),CA7)</f>
        <v>145.49</v>
      </c>
      <c r="CB6" s="33">
        <f t="shared" si="9"/>
        <v>143.11000000000001</v>
      </c>
      <c r="CC6" s="33">
        <f t="shared" si="9"/>
        <v>174.15</v>
      </c>
      <c r="CD6" s="33">
        <f t="shared" si="9"/>
        <v>172.57</v>
      </c>
      <c r="CE6" s="33">
        <f t="shared" si="9"/>
        <v>270.7</v>
      </c>
      <c r="CF6" s="33">
        <f t="shared" si="9"/>
        <v>275.86</v>
      </c>
      <c r="CG6" s="33">
        <f t="shared" si="9"/>
        <v>279.8</v>
      </c>
      <c r="CH6" s="33">
        <f t="shared" si="9"/>
        <v>284.64999999999998</v>
      </c>
      <c r="CI6" s="33">
        <f t="shared" si="9"/>
        <v>287.7</v>
      </c>
      <c r="CJ6" s="32" t="str">
        <f>IF(CJ7="","",IF(CJ7="-","【-】","【"&amp;SUBSTITUTE(TEXT(CJ7,"#,##0.00"),"-","△")&amp;"】"))</f>
        <v>【524.69】</v>
      </c>
      <c r="CK6" s="33">
        <f>IF(CK7="",NA(),CK7)</f>
        <v>100.23</v>
      </c>
      <c r="CL6" s="33">
        <f t="shared" ref="CL6:CT6" si="10">IF(CL7="",NA(),CL7)</f>
        <v>103.55</v>
      </c>
      <c r="CM6" s="33">
        <f t="shared" si="10"/>
        <v>101.39</v>
      </c>
      <c r="CN6" s="33">
        <f t="shared" si="10"/>
        <v>94.29</v>
      </c>
      <c r="CO6" s="33">
        <f t="shared" si="10"/>
        <v>87.49</v>
      </c>
      <c r="CP6" s="33">
        <f t="shared" si="10"/>
        <v>59.84</v>
      </c>
      <c r="CQ6" s="33">
        <f t="shared" si="10"/>
        <v>60.66</v>
      </c>
      <c r="CR6" s="33">
        <f t="shared" si="10"/>
        <v>60.17</v>
      </c>
      <c r="CS6" s="33">
        <f t="shared" si="10"/>
        <v>58.96</v>
      </c>
      <c r="CT6" s="33">
        <f t="shared" si="10"/>
        <v>58.1</v>
      </c>
      <c r="CU6" s="32" t="str">
        <f>IF(CU7="","",IF(CU7="-","【-】","【"&amp;SUBSTITUTE(TEXT(CU7,"#,##0.00"),"-","△")&amp;"】"))</f>
        <v>【57.58】</v>
      </c>
      <c r="CV6" s="33">
        <f>IF(CV7="",NA(),CV7)</f>
        <v>76.099999999999994</v>
      </c>
      <c r="CW6" s="33">
        <f t="shared" ref="CW6:DE6" si="11">IF(CW7="",NA(),CW7)</f>
        <v>75.540000000000006</v>
      </c>
      <c r="CX6" s="33">
        <f t="shared" si="11"/>
        <v>76.83</v>
      </c>
      <c r="CY6" s="33">
        <f t="shared" si="11"/>
        <v>76.84</v>
      </c>
      <c r="CZ6" s="33">
        <f t="shared" si="11"/>
        <v>81.3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0.74</v>
      </c>
      <c r="ED6" s="33">
        <f t="shared" ref="ED6:EL6" si="14">IF(ED7="",NA(),ED7)</f>
        <v>0.48</v>
      </c>
      <c r="EE6" s="33">
        <f t="shared" si="14"/>
        <v>0.04</v>
      </c>
      <c r="EF6" s="33">
        <f t="shared" si="14"/>
        <v>2.72</v>
      </c>
      <c r="EG6" s="33">
        <f t="shared" si="14"/>
        <v>0.5</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2">
      <c r="A7" s="26"/>
      <c r="B7" s="35">
        <v>2015</v>
      </c>
      <c r="C7" s="35">
        <v>454311</v>
      </c>
      <c r="D7" s="35">
        <v>47</v>
      </c>
      <c r="E7" s="35">
        <v>1</v>
      </c>
      <c r="F7" s="35">
        <v>0</v>
      </c>
      <c r="G7" s="35">
        <v>0</v>
      </c>
      <c r="H7" s="35" t="s">
        <v>93</v>
      </c>
      <c r="I7" s="35" t="s">
        <v>94</v>
      </c>
      <c r="J7" s="35" t="s">
        <v>95</v>
      </c>
      <c r="K7" s="35" t="s">
        <v>96</v>
      </c>
      <c r="L7" s="35" t="s">
        <v>97</v>
      </c>
      <c r="M7" s="36" t="s">
        <v>98</v>
      </c>
      <c r="N7" s="36" t="s">
        <v>99</v>
      </c>
      <c r="O7" s="36">
        <v>86.76</v>
      </c>
      <c r="P7" s="36">
        <v>2349</v>
      </c>
      <c r="Q7" s="36">
        <v>5960</v>
      </c>
      <c r="R7" s="36">
        <v>448.84</v>
      </c>
      <c r="S7" s="36">
        <v>13.28</v>
      </c>
      <c r="T7" s="36">
        <v>5103</v>
      </c>
      <c r="U7" s="36">
        <v>21.75</v>
      </c>
      <c r="V7" s="36">
        <v>234.62</v>
      </c>
      <c r="W7" s="36">
        <v>95.09</v>
      </c>
      <c r="X7" s="36">
        <v>88.89</v>
      </c>
      <c r="Y7" s="36">
        <v>80.75</v>
      </c>
      <c r="Z7" s="36">
        <v>79.319999999999993</v>
      </c>
      <c r="AA7" s="36">
        <v>84.47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353.7</v>
      </c>
      <c r="BE7" s="36">
        <v>431.49</v>
      </c>
      <c r="BF7" s="36">
        <v>514.79</v>
      </c>
      <c r="BG7" s="36">
        <v>576.87</v>
      </c>
      <c r="BH7" s="36">
        <v>738.93</v>
      </c>
      <c r="BI7" s="36">
        <v>1168.8</v>
      </c>
      <c r="BJ7" s="36">
        <v>1158.82</v>
      </c>
      <c r="BK7" s="36">
        <v>1167.7</v>
      </c>
      <c r="BL7" s="36">
        <v>1228.58</v>
      </c>
      <c r="BM7" s="36">
        <v>1280.18</v>
      </c>
      <c r="BN7" s="36">
        <v>1242.9000000000001</v>
      </c>
      <c r="BO7" s="36">
        <v>82.66</v>
      </c>
      <c r="BP7" s="36">
        <v>79.88</v>
      </c>
      <c r="BQ7" s="36">
        <v>74.34</v>
      </c>
      <c r="BR7" s="36">
        <v>71.25</v>
      </c>
      <c r="BS7" s="36">
        <v>71.98</v>
      </c>
      <c r="BT7" s="36">
        <v>56.44</v>
      </c>
      <c r="BU7" s="36">
        <v>55.6</v>
      </c>
      <c r="BV7" s="36">
        <v>54.43</v>
      </c>
      <c r="BW7" s="36">
        <v>53.81</v>
      </c>
      <c r="BX7" s="36">
        <v>53.62</v>
      </c>
      <c r="BY7" s="36">
        <v>33.35</v>
      </c>
      <c r="BZ7" s="36">
        <v>145.19999999999999</v>
      </c>
      <c r="CA7" s="36">
        <v>145.49</v>
      </c>
      <c r="CB7" s="36">
        <v>143.11000000000001</v>
      </c>
      <c r="CC7" s="36">
        <v>174.15</v>
      </c>
      <c r="CD7" s="36">
        <v>172.57</v>
      </c>
      <c r="CE7" s="36">
        <v>270.7</v>
      </c>
      <c r="CF7" s="36">
        <v>275.86</v>
      </c>
      <c r="CG7" s="36">
        <v>279.8</v>
      </c>
      <c r="CH7" s="36">
        <v>284.64999999999998</v>
      </c>
      <c r="CI7" s="36">
        <v>287.7</v>
      </c>
      <c r="CJ7" s="36">
        <v>524.69000000000005</v>
      </c>
      <c r="CK7" s="36">
        <v>100.23</v>
      </c>
      <c r="CL7" s="36">
        <v>103.55</v>
      </c>
      <c r="CM7" s="36">
        <v>101.39</v>
      </c>
      <c r="CN7" s="36">
        <v>94.29</v>
      </c>
      <c r="CO7" s="36">
        <v>87.49</v>
      </c>
      <c r="CP7" s="36">
        <v>59.84</v>
      </c>
      <c r="CQ7" s="36">
        <v>60.66</v>
      </c>
      <c r="CR7" s="36">
        <v>60.17</v>
      </c>
      <c r="CS7" s="36">
        <v>58.96</v>
      </c>
      <c r="CT7" s="36">
        <v>58.1</v>
      </c>
      <c r="CU7" s="36">
        <v>57.58</v>
      </c>
      <c r="CV7" s="36">
        <v>76.099999999999994</v>
      </c>
      <c r="CW7" s="36">
        <v>75.540000000000006</v>
      </c>
      <c r="CX7" s="36">
        <v>76.83</v>
      </c>
      <c r="CY7" s="36">
        <v>76.84</v>
      </c>
      <c r="CZ7" s="36">
        <v>81.3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0.74</v>
      </c>
      <c r="ED7" s="36">
        <v>0.48</v>
      </c>
      <c r="EE7" s="36">
        <v>0.04</v>
      </c>
      <c r="EF7" s="36">
        <v>2.72</v>
      </c>
      <c r="EG7" s="36">
        <v>0.5</v>
      </c>
      <c r="EH7" s="36">
        <v>1.08</v>
      </c>
      <c r="EI7" s="36">
        <v>0.69</v>
      </c>
      <c r="EJ7" s="36">
        <v>0.89</v>
      </c>
      <c r="EK7" s="36">
        <v>0.98</v>
      </c>
      <c r="EL7" s="36">
        <v>0.76</v>
      </c>
      <c r="EM7" s="36">
        <v>0.71</v>
      </c>
    </row>
    <row r="8" spans="1:143" x14ac:dyDescent="0.2">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2">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2017-02-14T08:16:32Z</cp:lastPrinted>
  <dcterms:created xsi:type="dcterms:W3CDTF">2016-12-02T02:23:19Z</dcterms:created>
  <dcterms:modified xsi:type="dcterms:W3CDTF">2017-02-27T01:10:16Z</dcterms:modified>
</cp:coreProperties>
</file>